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searslan\Desktop\HAZİRAN2020İŞLERİ\"/>
    </mc:Choice>
  </mc:AlternateContent>
  <bookViews>
    <workbookView xWindow="0" yWindow="0" windowWidth="20730" windowHeight="11760" tabRatio="725"/>
  </bookViews>
  <sheets>
    <sheet name="Kaynaklara Göre" sheetId="22" r:id="rId1"/>
    <sheet name="2019-2020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G16" i="26" l="1"/>
  <c r="E20" i="26" l="1"/>
  <c r="I20" i="26" l="1"/>
  <c r="G20" i="26"/>
  <c r="E19" i="26" l="1"/>
  <c r="E17" i="26" l="1"/>
  <c r="E18" i="26" l="1"/>
  <c r="C22" i="22" l="1"/>
  <c r="F36" i="24" l="1"/>
  <c r="F38" i="24"/>
  <c r="H38" i="24"/>
  <c r="H16" i="24"/>
  <c r="H22" i="24"/>
  <c r="H28" i="24"/>
  <c r="H34" i="24"/>
  <c r="H36" i="24"/>
  <c r="G22" i="22"/>
  <c r="G28" i="22" s="1"/>
  <c r="G34" i="22" s="1"/>
  <c r="E38" i="24"/>
  <c r="E34" i="24"/>
  <c r="E28" i="24"/>
  <c r="E22" i="24"/>
  <c r="E16" i="24"/>
  <c r="D22" i="22"/>
  <c r="D28" i="22" s="1"/>
  <c r="D34" i="22" s="1"/>
  <c r="E22" i="22"/>
  <c r="E28" i="22" s="1"/>
  <c r="E34" i="22" s="1"/>
  <c r="F22" i="22"/>
  <c r="F28" i="22" s="1"/>
  <c r="F34" i="22" s="1"/>
  <c r="O32" i="22"/>
  <c r="O26" i="22"/>
  <c r="O24" i="22"/>
  <c r="O20" i="22"/>
  <c r="O18" i="22"/>
  <c r="O16" i="22"/>
  <c r="O14" i="22"/>
  <c r="O12" i="22"/>
  <c r="O30" i="22"/>
  <c r="C28" i="22"/>
  <c r="C34" i="22" s="1"/>
  <c r="F34" i="24"/>
  <c r="G34" i="24"/>
  <c r="D34" i="24"/>
  <c r="F28" i="24"/>
  <c r="G28" i="24"/>
  <c r="D28" i="24"/>
  <c r="P32" i="24"/>
  <c r="P30" i="24"/>
  <c r="P26" i="24"/>
  <c r="P24" i="24"/>
  <c r="P12" i="24"/>
  <c r="P14" i="24"/>
  <c r="P18" i="24"/>
  <c r="P20" i="24"/>
  <c r="F22" i="24"/>
  <c r="G22" i="24"/>
  <c r="D22" i="24"/>
  <c r="F16" i="24"/>
  <c r="G16" i="24"/>
  <c r="D16" i="24"/>
  <c r="G38" i="24"/>
  <c r="E36" i="24"/>
  <c r="G36" i="24"/>
  <c r="D38" i="24"/>
  <c r="D36" i="24"/>
  <c r="D29" i="26"/>
  <c r="C29" i="26"/>
  <c r="E16" i="26"/>
  <c r="H40" i="24" l="1"/>
  <c r="E40" i="24"/>
  <c r="I17" i="26" s="1"/>
  <c r="D40" i="24"/>
  <c r="P16" i="24"/>
  <c r="F29" i="26"/>
  <c r="P34" i="24"/>
  <c r="E29" i="26"/>
  <c r="P28" i="24"/>
  <c r="P38" i="24"/>
  <c r="G40" i="24"/>
  <c r="F40" i="24"/>
  <c r="P22" i="24"/>
  <c r="P36" i="24"/>
  <c r="O22" i="22"/>
  <c r="O28" i="22" s="1"/>
  <c r="O34" i="22"/>
  <c r="I19" i="26" l="1"/>
  <c r="G18" i="26"/>
  <c r="I18" i="26"/>
  <c r="G17" i="26"/>
  <c r="I16" i="26"/>
  <c r="P40" i="24"/>
  <c r="G19" i="26" l="1"/>
  <c r="H29" i="26"/>
  <c r="I28" i="26" s="1"/>
  <c r="G29" i="26" l="1"/>
</calcChain>
</file>

<file path=xl/sharedStrings.xml><?xml version="1.0" encoding="utf-8"?>
<sst xmlns="http://schemas.openxmlformats.org/spreadsheetml/2006/main" count="164" uniqueCount="98">
  <si>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</si>
  <si>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</si>
  <si>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</si>
  <si>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</si>
  <si>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</si>
  <si>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</si>
  <si>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</si>
  <si>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</si>
  <si>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</si>
  <si>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</si>
  <si>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</si>
  <si>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</si>
  <si>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</si>
  <si>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</si>
  <si>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</si>
  <si>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</si>
  <si>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</si>
  <si>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</si>
  <si>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</si>
  <si>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</si>
  <si>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</si>
  <si>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</si>
  <si>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</si>
  <si>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</si>
  <si>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</si>
  <si>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</si>
  <si>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</si>
  <si>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</si>
  <si>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</si>
  <si>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</si>
  <si>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</si>
  <si>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</si>
  <si>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</si>
  <si>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</si>
  <si>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</si>
  <si>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</si>
  <si>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</si>
  <si>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</si>
  <si>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</si>
  <si>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</si>
  <si>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</si>
  <si>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</si>
  <si>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</si>
  <si>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</si>
  <si>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</si>
  <si>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</si>
  <si>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</si>
  <si>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</si>
  <si>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</si>
  <si>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</si>
  <si>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</si>
  <si>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</si>
  <si>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</si>
  <si>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</si>
  <si>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</si>
  <si>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</si>
  <si>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</si>
  <si>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</si>
  <si>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</si>
  <si>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</si>
  <si>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</si>
  <si>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</si>
  <si>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</si>
  <si>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</si>
  <si>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</si>
  <si>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</si>
  <si>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</si>
  <si>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</si>
  <si>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</si>
  <si>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</si>
  <si>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</si>
  <si>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</si>
  <si>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</si>
  <si>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</si>
  <si>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</si>
  <si>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</si>
  <si>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</si>
  <si>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</si>
  <si>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</si>
  <si>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</si>
  <si>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</si>
  <si>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</si>
  <si>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</si>
  <si>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</si>
  <si>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</si>
  <si>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</si>
  <si>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</si>
  <si>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</si>
  <si>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</si>
  <si>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</si>
  <si>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</si>
  <si>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</si>
  <si>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</si>
  <si>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</si>
  <si>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</si>
  <si>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</si>
  <si>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*2020 yılına ilişkin miktarlar kesinleşmemiş geçici verilerdir.</t>
  </si>
  <si>
    <t>*2019 ve 2020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</si>
</sst>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0" fontId="3" fillId="0" borderId="0" xfId="0" applyFont="1"/>
    <xf numFmtId="170" fontId="2" fillId="0" borderId="0" xfId="0" applyNumberFormat="1" applyFont="1" applyFill="1"/>
    <xf numFmtId="0" fontId="2" fillId="0" borderId="0" xfId="0" applyFont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3"/>
  <sheetViews>
    <sheetView tabSelected="1" workbookViewId="0">
      <selection activeCell="J40" sqref="J40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2020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6678.9568199999994</v>
      </c>
      <c r="D12" s="86">
        <v>5840.884869999999</v>
      </c>
      <c r="E12" s="86">
        <v>5254.8160600000001</v>
      </c>
      <c r="F12" s="86">
        <v>2940.8506900000002</v>
      </c>
      <c r="G12" s="86">
        <v>3581.7134500000002</v>
      </c>
      <c r="H12" s="86"/>
      <c r="I12" s="86"/>
      <c r="J12" s="86"/>
      <c r="K12" s="86"/>
      <c r="L12" s="86"/>
      <c r="M12" s="86"/>
      <c r="N12" s="86"/>
      <c r="O12" s="85">
        <f>SUM(C12:N12)</f>
        <v>24297.221889999997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3164.4337873205277</v>
      </c>
      <c r="D14" s="86">
        <v>3004.4519886973389</v>
      </c>
      <c r="E14" s="86">
        <v>2975.1579105410387</v>
      </c>
      <c r="F14" s="86">
        <v>2428.2556590968597</v>
      </c>
      <c r="G14" s="86">
        <v>2598.7292600834667</v>
      </c>
      <c r="H14" s="86"/>
      <c r="I14" s="86"/>
      <c r="J14" s="86"/>
      <c r="K14" s="86"/>
      <c r="L14" s="86"/>
      <c r="M14" s="86"/>
      <c r="N14" s="149"/>
      <c r="O14" s="85">
        <f>SUM(C14:N14)</f>
        <v>14171.028605739231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27.663100000000004</v>
      </c>
      <c r="D16" s="86">
        <v>25.546900000000004</v>
      </c>
      <c r="E16" s="86">
        <v>25.346209999999999</v>
      </c>
      <c r="F16" s="86">
        <v>23.081299999999999</v>
      </c>
      <c r="G16" s="86">
        <v>25.211029999999997</v>
      </c>
      <c r="H16" s="86"/>
      <c r="I16" s="86"/>
      <c r="J16" s="86"/>
      <c r="K16" s="86"/>
      <c r="L16" s="86"/>
      <c r="M16" s="86"/>
      <c r="N16" s="149"/>
      <c r="O16" s="85">
        <f>SUM(C16:N16)</f>
        <v>126.84854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7515.7231327346044</v>
      </c>
      <c r="D18" s="86">
        <v>4878.8017065413942</v>
      </c>
      <c r="E18" s="86">
        <v>2485.5613319106765</v>
      </c>
      <c r="F18" s="86">
        <v>1513.9110697162519</v>
      </c>
      <c r="G18" s="86">
        <v>1722.1647218516912</v>
      </c>
      <c r="H18" s="86"/>
      <c r="I18" s="86"/>
      <c r="J18" s="86"/>
      <c r="K18" s="86"/>
      <c r="L18" s="86"/>
      <c r="M18" s="86"/>
      <c r="N18" s="149"/>
      <c r="O18" s="85">
        <f>SUM(C18:N18)</f>
        <v>18116.161962754617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438.57386580671545</v>
      </c>
      <c r="D20" s="86">
        <v>379.91741747621933</v>
      </c>
      <c r="E20" s="86">
        <v>417.58935722490673</v>
      </c>
      <c r="F20" s="86">
        <v>407.43183437559753</v>
      </c>
      <c r="G20" s="170">
        <v>424.97561896182287</v>
      </c>
      <c r="H20" s="170"/>
      <c r="I20" s="170"/>
      <c r="J20" s="86"/>
      <c r="K20" s="86"/>
      <c r="L20" s="86"/>
      <c r="M20" s="86"/>
      <c r="N20" s="149"/>
      <c r="O20" s="87">
        <f>SUM(C20:N20)</f>
        <v>2068.488093845262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17825.350705861849</v>
      </c>
      <c r="D22" s="86">
        <f t="shared" si="0"/>
        <v>14129.602882714949</v>
      </c>
      <c r="E22" s="86">
        <f t="shared" si="0"/>
        <v>11158.470869676621</v>
      </c>
      <c r="F22" s="86">
        <f t="shared" si="0"/>
        <v>7313.5305531887088</v>
      </c>
      <c r="G22" s="86">
        <f t="shared" si="0"/>
        <v>8352.7940808969815</v>
      </c>
      <c r="H22" s="86"/>
      <c r="I22" s="86"/>
      <c r="J22" s="86"/>
      <c r="K22" s="86"/>
      <c r="L22" s="86"/>
      <c r="M22" s="86"/>
      <c r="N22" s="86"/>
      <c r="O22" s="87">
        <f t="shared" si="0"/>
        <v>58779.749092339109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5468.7885649420004</v>
      </c>
      <c r="D24" s="86">
        <v>7168.330861769331</v>
      </c>
      <c r="E24" s="86">
        <v>9637.4035352003812</v>
      </c>
      <c r="F24" s="86">
        <v>9141.6611236052777</v>
      </c>
      <c r="G24" s="86">
        <v>9026.9477155770473</v>
      </c>
      <c r="H24" s="86"/>
      <c r="I24" s="86"/>
      <c r="J24" s="86"/>
      <c r="K24" s="86"/>
      <c r="L24" s="86"/>
      <c r="M24" s="86"/>
      <c r="N24" s="86"/>
      <c r="O24" s="87">
        <f>SUM(C24:N24)</f>
        <v>40443.131801094038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3839.9030717031374</v>
      </c>
      <c r="D26" s="86">
        <v>3643.9840935712045</v>
      </c>
      <c r="E26" s="86">
        <v>3893.595250417341</v>
      </c>
      <c r="F26" s="86">
        <v>3859.3031189074854</v>
      </c>
      <c r="G26" s="86">
        <v>3515.5809746997916</v>
      </c>
      <c r="H26" s="86"/>
      <c r="I26" s="86"/>
      <c r="J26" s="86"/>
      <c r="K26" s="86"/>
      <c r="L26" s="86"/>
      <c r="M26" s="86"/>
      <c r="N26" s="86"/>
      <c r="O26" s="87">
        <f>SUM(C26:N26)</f>
        <v>18752.366509298961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27134.042342506986</v>
      </c>
      <c r="D28" s="135">
        <f t="shared" ref="D28:O28" si="1">D22+D24+D26</f>
        <v>24941.917838055488</v>
      </c>
      <c r="E28" s="135">
        <f t="shared" si="1"/>
        <v>24689.469655294342</v>
      </c>
      <c r="F28" s="135">
        <f t="shared" si="1"/>
        <v>20314.494795701474</v>
      </c>
      <c r="G28" s="135">
        <f t="shared" si="1"/>
        <v>20895.322771173822</v>
      </c>
      <c r="H28" s="135"/>
      <c r="I28" s="135"/>
      <c r="J28" s="135"/>
      <c r="K28" s="135"/>
      <c r="L28" s="135"/>
      <c r="M28" s="135"/>
      <c r="N28" s="135"/>
      <c r="O28" s="157">
        <f t="shared" si="1"/>
        <v>117975.24740273212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126.83351</v>
      </c>
      <c r="D30" s="137">
        <v>284.15899999999999</v>
      </c>
      <c r="E30" s="84">
        <v>307.18400000000003</v>
      </c>
      <c r="F30" s="86">
        <v>163.76964000000001</v>
      </c>
      <c r="G30" s="86">
        <v>210.70329999999998</v>
      </c>
      <c r="H30" s="84"/>
      <c r="I30" s="86"/>
      <c r="J30" s="86"/>
      <c r="K30" s="86"/>
      <c r="L30" s="86"/>
      <c r="M30" s="86"/>
      <c r="N30" s="84"/>
      <c r="O30" s="87">
        <f>SUM(C30:N30)</f>
        <v>1092.6494499999999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227.45964000000001</v>
      </c>
      <c r="D32" s="167">
        <v>184.27200000000005</v>
      </c>
      <c r="E32" s="86">
        <v>190.92538000000002</v>
      </c>
      <c r="F32" s="137">
        <v>163.2313</v>
      </c>
      <c r="G32" s="149">
        <v>120.69981999999999</v>
      </c>
      <c r="H32" s="86"/>
      <c r="I32" s="137"/>
      <c r="J32" s="86"/>
      <c r="K32" s="86"/>
      <c r="L32" s="86"/>
      <c r="M32" s="149"/>
      <c r="N32" s="86"/>
      <c r="O32" s="150">
        <f>SUM(C32:N32)</f>
        <v>886.58814000000007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27033.416212506985</v>
      </c>
      <c r="D34" s="75">
        <f t="shared" ref="D34:N34" si="2">D28+D30-D32</f>
        <v>25041.804838055486</v>
      </c>
      <c r="E34" s="75">
        <f t="shared" si="2"/>
        <v>24805.728275294343</v>
      </c>
      <c r="F34" s="75">
        <f t="shared" si="2"/>
        <v>20315.033135701473</v>
      </c>
      <c r="G34" s="75">
        <f t="shared" si="2"/>
        <v>20985.326251173821</v>
      </c>
      <c r="H34" s="75"/>
      <c r="I34" s="75"/>
      <c r="J34" s="75"/>
      <c r="K34" s="75"/>
      <c r="L34" s="75"/>
      <c r="M34" s="75"/>
      <c r="N34" s="75"/>
      <c r="O34" s="76">
        <f>SUM(C34:N34)</f>
        <v>118181.30871273211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175" t="s">
        <v>96</v>
      </c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30" x14ac:dyDescent="0.2">
      <c r="C43" s="145"/>
      <c r="D43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5"/>
  <sheetViews>
    <sheetView workbookViewId="0">
      <selection activeCell="N20" sqref="N20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2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2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2" ht="15.75" x14ac:dyDescent="0.25">
      <c r="B9" s="15"/>
      <c r="C9" s="16"/>
      <c r="D9" s="17">
        <v>2019</v>
      </c>
      <c r="E9" s="18"/>
      <c r="F9" s="19"/>
      <c r="G9" s="17">
        <v>2020</v>
      </c>
      <c r="H9" s="18"/>
      <c r="I9" s="20"/>
    </row>
    <row r="10" spans="2:12" x14ac:dyDescent="0.2">
      <c r="B10" s="21"/>
      <c r="C10" s="22"/>
      <c r="D10" s="23"/>
      <c r="E10" s="23"/>
      <c r="F10" s="23"/>
      <c r="G10" s="23"/>
      <c r="H10" s="23"/>
      <c r="I10" s="24"/>
    </row>
    <row r="11" spans="2:12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2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2" x14ac:dyDescent="0.2">
      <c r="B13" s="31"/>
      <c r="C13" s="32"/>
      <c r="D13" s="33"/>
      <c r="E13" s="33"/>
      <c r="F13" s="34"/>
      <c r="G13" s="33"/>
      <c r="H13" s="33"/>
      <c r="I13" s="35"/>
    </row>
    <row r="14" spans="2:12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2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2" ht="26.25" customHeight="1" x14ac:dyDescent="0.2">
      <c r="B16" s="45" t="s">
        <v>69</v>
      </c>
      <c r="C16" s="88">
        <v>4290.4097599999996</v>
      </c>
      <c r="D16" s="89">
        <v>21850.49415689056</v>
      </c>
      <c r="E16" s="89">
        <f t="shared" ref="E16" si="0">SUM(C16:D16)</f>
        <v>26140.903916890558</v>
      </c>
      <c r="F16" s="90">
        <v>5499.6247400000002</v>
      </c>
      <c r="G16" s="90">
        <f>H16-F16</f>
        <v>21634.417602506983</v>
      </c>
      <c r="H16" s="89">
        <v>27134.042342506982</v>
      </c>
      <c r="I16" s="91">
        <f t="shared" ref="I16" si="1">H16/E16*100-100</f>
        <v>3.7991740024518492</v>
      </c>
      <c r="K16" s="172"/>
      <c r="L16" s="5"/>
    </row>
    <row r="17" spans="2:12" ht="26.25" customHeight="1" x14ac:dyDescent="0.2">
      <c r="B17" s="45" t="s">
        <v>70</v>
      </c>
      <c r="C17" s="88">
        <v>4013.925628</v>
      </c>
      <c r="D17" s="89">
        <v>19564.949833069622</v>
      </c>
      <c r="E17" s="89">
        <f t="shared" ref="E17" si="2">SUM(C17:D17)</f>
        <v>23578.875461069623</v>
      </c>
      <c r="F17" s="90">
        <v>4186.1127900000001</v>
      </c>
      <c r="G17" s="90">
        <f t="shared" ref="G17" si="3">H17-F17</f>
        <v>20755.805048055488</v>
      </c>
      <c r="H17" s="89">
        <v>24941.917838055488</v>
      </c>
      <c r="I17" s="91">
        <f t="shared" ref="I17" si="4">H17/E17*100-100</f>
        <v>5.7807777102701294</v>
      </c>
      <c r="K17" s="172"/>
      <c r="L17" s="5"/>
    </row>
    <row r="18" spans="2:12" ht="24.75" customHeight="1" x14ac:dyDescent="0.2">
      <c r="B18" s="45" t="s">
        <v>71</v>
      </c>
      <c r="C18" s="88">
        <v>4185.1655199999996</v>
      </c>
      <c r="D18" s="89">
        <v>20681.238861835067</v>
      </c>
      <c r="E18" s="89">
        <f t="shared" ref="E18" si="5">SUM(C18:D18)</f>
        <v>24866.404381835066</v>
      </c>
      <c r="F18" s="90">
        <v>4426.0959800000001</v>
      </c>
      <c r="G18" s="90">
        <f t="shared" ref="G18:G19" si="6">H18-F18</f>
        <v>20263.373675294351</v>
      </c>
      <c r="H18" s="89">
        <v>24689.46965529435</v>
      </c>
      <c r="I18" s="91">
        <f t="shared" ref="I18:I19" si="7">H18/E18*100-100</f>
        <v>-0.71154125793098899</v>
      </c>
      <c r="K18" s="172"/>
      <c r="L18" s="5"/>
    </row>
    <row r="19" spans="2:12" ht="24.75" customHeight="1" x14ac:dyDescent="0.2">
      <c r="B19" s="45" t="s">
        <v>72</v>
      </c>
      <c r="C19" s="88">
        <v>4407.76044</v>
      </c>
      <c r="D19" s="89">
        <v>19387.655875513072</v>
      </c>
      <c r="E19" s="89">
        <f t="shared" ref="E19" si="8">SUM(C19:D19)</f>
        <v>23795.416315513074</v>
      </c>
      <c r="F19" s="90">
        <v>3522.1406500000003</v>
      </c>
      <c r="G19" s="90">
        <f t="shared" si="6"/>
        <v>16792.354145701469</v>
      </c>
      <c r="H19" s="89">
        <v>20314.49479570147</v>
      </c>
      <c r="I19" s="91">
        <f t="shared" si="7"/>
        <v>-14.62853800772659</v>
      </c>
      <c r="K19" s="172"/>
      <c r="L19" s="5"/>
    </row>
    <row r="20" spans="2:12" ht="24.75" customHeight="1" x14ac:dyDescent="0.2">
      <c r="B20" s="45" t="s">
        <v>73</v>
      </c>
      <c r="C20" s="88">
        <v>4745.5065290000002</v>
      </c>
      <c r="D20" s="89">
        <v>20282.290335986861</v>
      </c>
      <c r="E20" s="89">
        <f t="shared" ref="E20" si="9">SUM(C20:D20)</f>
        <v>25027.796864986864</v>
      </c>
      <c r="F20" s="90">
        <v>2716.9649399999998</v>
      </c>
      <c r="G20" s="90">
        <f t="shared" ref="G20" si="10">H20-F20</f>
        <v>18178.357831173824</v>
      </c>
      <c r="H20" s="89">
        <v>20895.322771173822</v>
      </c>
      <c r="I20" s="91">
        <f t="shared" ref="I20" si="11">H20/E20*100-100</f>
        <v>-16.511537615978682</v>
      </c>
      <c r="K20" s="172"/>
      <c r="L20" s="5"/>
    </row>
    <row r="21" spans="2:12" ht="24.75" customHeight="1" x14ac:dyDescent="0.2">
      <c r="B21" s="45" t="s">
        <v>74</v>
      </c>
      <c r="C21" s="88"/>
      <c r="D21" s="89"/>
      <c r="E21" s="89"/>
      <c r="F21" s="90"/>
      <c r="G21" s="90"/>
      <c r="H21" s="89"/>
      <c r="I21" s="91"/>
      <c r="K21" s="172"/>
      <c r="L21" s="5"/>
    </row>
    <row r="22" spans="2:12" ht="26.25" customHeight="1" x14ac:dyDescent="0.2">
      <c r="B22" s="45" t="s">
        <v>75</v>
      </c>
      <c r="C22" s="88"/>
      <c r="D22" s="89"/>
      <c r="E22" s="89"/>
      <c r="F22" s="90"/>
      <c r="G22" s="90"/>
      <c r="H22" s="89"/>
      <c r="I22" s="91"/>
      <c r="K22" s="2"/>
      <c r="L22" s="5"/>
    </row>
    <row r="23" spans="2:12" ht="24.75" customHeight="1" x14ac:dyDescent="0.2">
      <c r="B23" s="45" t="s">
        <v>76</v>
      </c>
      <c r="C23" s="88"/>
      <c r="D23" s="89"/>
      <c r="E23" s="89"/>
      <c r="F23" s="90"/>
      <c r="G23" s="90"/>
      <c r="H23" s="89"/>
      <c r="I23" s="91"/>
      <c r="K23" s="2"/>
      <c r="L23" s="5"/>
    </row>
    <row r="24" spans="2:12" ht="25.5" customHeight="1" x14ac:dyDescent="0.2">
      <c r="B24" s="45" t="s">
        <v>77</v>
      </c>
      <c r="C24" s="88"/>
      <c r="D24" s="89"/>
      <c r="E24" s="89"/>
      <c r="F24" s="90"/>
      <c r="G24" s="90"/>
      <c r="H24" s="89"/>
      <c r="I24" s="91"/>
      <c r="K24" s="2"/>
      <c r="L24" s="5"/>
    </row>
    <row r="25" spans="2:12" ht="24.75" customHeight="1" x14ac:dyDescent="0.2">
      <c r="B25" s="45" t="s">
        <v>78</v>
      </c>
      <c r="C25" s="88"/>
      <c r="D25" s="89"/>
      <c r="E25" s="89"/>
      <c r="F25" s="90"/>
      <c r="G25" s="90"/>
      <c r="H25" s="89"/>
      <c r="I25" s="91"/>
      <c r="K25" s="2"/>
      <c r="L25" s="5"/>
    </row>
    <row r="26" spans="2:12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  <c r="L26" s="5"/>
    </row>
    <row r="27" spans="2:12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  <c r="L27" s="5"/>
    </row>
    <row r="28" spans="2:12" x14ac:dyDescent="0.2">
      <c r="B28" s="46" t="s">
        <v>13</v>
      </c>
      <c r="C28" s="48"/>
      <c r="D28" s="49"/>
      <c r="E28" s="49"/>
      <c r="F28" s="50"/>
      <c r="G28" s="50"/>
      <c r="H28" s="49"/>
      <c r="I28" s="178">
        <f>H29/E29*100-100</f>
        <v>-4.403351505065757</v>
      </c>
    </row>
    <row r="29" spans="2:12" ht="13.5" thickBot="1" x14ac:dyDescent="0.25">
      <c r="B29" s="47" t="s">
        <v>31</v>
      </c>
      <c r="C29" s="52">
        <f>SUM(C16:C28)</f>
        <v>21642.767876999998</v>
      </c>
      <c r="D29" s="52">
        <f>SUM(D16:D28)</f>
        <v>101766.62906329519</v>
      </c>
      <c r="E29" s="52">
        <f>SUM(C29:D29)</f>
        <v>123409.39694029518</v>
      </c>
      <c r="F29" s="153">
        <f>SUM(F16:F27)</f>
        <v>20350.939100000003</v>
      </c>
      <c r="G29" s="153">
        <f>SUM(G16:G28)</f>
        <v>97624.308302732112</v>
      </c>
      <c r="H29" s="174">
        <f>SUM(H16:H27)</f>
        <v>117975.24740273212</v>
      </c>
      <c r="I29" s="179"/>
      <c r="L29" s="5"/>
    </row>
    <row r="30" spans="2:12" x14ac:dyDescent="0.2">
      <c r="B30" s="11"/>
    </row>
    <row r="31" spans="2:12" ht="15" x14ac:dyDescent="0.25">
      <c r="B31" s="151"/>
    </row>
    <row r="32" spans="2:12" ht="15" x14ac:dyDescent="0.25">
      <c r="B32" s="151"/>
      <c r="C32" s="1"/>
      <c r="D32" s="1"/>
      <c r="E32" s="1"/>
      <c r="F32" s="176" t="s">
        <v>97</v>
      </c>
      <c r="G32" s="144"/>
    </row>
    <row r="33" spans="2:8" x14ac:dyDescent="0.2">
      <c r="B33" s="11"/>
    </row>
    <row r="34" spans="2:8" x14ac:dyDescent="0.2">
      <c r="H34" s="172"/>
    </row>
    <row r="35" spans="2:8" x14ac:dyDescent="0.2">
      <c r="H35" s="144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O43" sqref="O43"/>
    </sheetView>
  </sheetViews>
  <sheetFormatPr defaultRowHeight="12.75" x14ac:dyDescent="0.2"/>
  <cols>
    <col min="2" max="2" width="34.5703125" bestFit="1" customWidth="1"/>
    <col min="3" max="3" width="38.28515625" customWidth="1"/>
    <col min="4" max="16" width="15.7109375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80" t="s">
        <v>65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s="9" customFormat="1" ht="13.5" customHeight="1" x14ac:dyDescent="0.2">
      <c r="B6" s="183" t="s">
        <v>66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s="9" customFormat="1" ht="24" customHeight="1" thickBot="1" x14ac:dyDescent="0.35">
      <c r="B7" s="186">
        <v>2020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2270.3216900000002</v>
      </c>
      <c r="E12" s="120">
        <v>650.32414999999992</v>
      </c>
      <c r="F12" s="120">
        <v>460.90424999999999</v>
      </c>
      <c r="G12" s="120">
        <v>222.33951000000002</v>
      </c>
      <c r="H12" s="120">
        <v>42.139949999999999</v>
      </c>
      <c r="I12" s="120"/>
      <c r="J12" s="120"/>
      <c r="K12" s="120"/>
      <c r="L12" s="120"/>
      <c r="M12" s="120"/>
      <c r="N12" s="120"/>
      <c r="O12" s="120"/>
      <c r="P12" s="116">
        <f>SUM(D12:O12)</f>
        <v>3646.0295500000002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3229.30305</v>
      </c>
      <c r="E14" s="120">
        <v>3535.7886400000002</v>
      </c>
      <c r="F14" s="120">
        <v>3965.19173</v>
      </c>
      <c r="G14" s="120">
        <v>3299.80114</v>
      </c>
      <c r="H14" s="120">
        <v>2674.8249900000001</v>
      </c>
      <c r="I14" s="120"/>
      <c r="J14" s="120"/>
      <c r="K14" s="120"/>
      <c r="L14" s="120"/>
      <c r="M14" s="120"/>
      <c r="N14" s="120"/>
      <c r="O14" s="120"/>
      <c r="P14" s="116">
        <f>SUM(D14:O14)</f>
        <v>16704.90955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5499.6247400000002</v>
      </c>
      <c r="E16" s="120">
        <f>SUM(E11:E15)</f>
        <v>4186.1127900000001</v>
      </c>
      <c r="F16" s="120">
        <f t="shared" ref="F16:O16" si="0">SUM(F11:F15)</f>
        <v>4426.0959800000001</v>
      </c>
      <c r="G16" s="120">
        <f t="shared" si="0"/>
        <v>3522.1406500000003</v>
      </c>
      <c r="H16" s="120">
        <f t="shared" si="0"/>
        <v>2716.9649399999998</v>
      </c>
      <c r="I16" s="120"/>
      <c r="J16" s="120"/>
      <c r="K16" s="120"/>
      <c r="L16" s="120"/>
      <c r="M16" s="120"/>
      <c r="N16" s="120"/>
      <c r="O16" s="120"/>
      <c r="P16" s="116">
        <f>SUM(D16:O16)</f>
        <v>20350.939100000003</v>
      </c>
    </row>
    <row r="17" spans="2:18" ht="12.75" customHeight="1" x14ac:dyDescent="0.2">
      <c r="B17" s="189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90"/>
      <c r="C18" s="130" t="s">
        <v>40</v>
      </c>
      <c r="D18" s="161">
        <v>26.670445257000004</v>
      </c>
      <c r="E18" s="120">
        <v>26.713729999999998</v>
      </c>
      <c r="F18" s="120">
        <v>24.090985095000001</v>
      </c>
      <c r="G18" s="120">
        <v>25.958826214000002</v>
      </c>
      <c r="H18" s="120">
        <v>27.939991974680854</v>
      </c>
      <c r="I18" s="120"/>
      <c r="J18" s="120"/>
      <c r="K18" s="120"/>
      <c r="L18" s="120"/>
      <c r="M18" s="120"/>
      <c r="N18" s="120"/>
      <c r="O18" s="120"/>
      <c r="P18" s="116">
        <f>SUM(D18:O18)</f>
        <v>131.37397854068087</v>
      </c>
    </row>
    <row r="19" spans="2:18" x14ac:dyDescent="0.2">
      <c r="B19" s="190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90"/>
      <c r="C20" s="130" t="s">
        <v>83</v>
      </c>
      <c r="D20" s="161">
        <v>536.93378379116007</v>
      </c>
      <c r="E20" s="120">
        <v>571.9799099999999</v>
      </c>
      <c r="F20" s="120">
        <v>837.11585699583986</v>
      </c>
      <c r="G20" s="120">
        <v>1005.64654458904</v>
      </c>
      <c r="H20" s="120">
        <v>1132.6830956074464</v>
      </c>
      <c r="I20" s="120"/>
      <c r="J20" s="120"/>
      <c r="K20" s="120"/>
      <c r="L20" s="120"/>
      <c r="M20" s="120"/>
      <c r="N20" s="120"/>
      <c r="O20" s="120"/>
      <c r="P20" s="116">
        <f>SUM(D20:O20)</f>
        <v>4084.3591909834859</v>
      </c>
    </row>
    <row r="21" spans="2:18" x14ac:dyDescent="0.2">
      <c r="B21" s="190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91"/>
      <c r="C22" s="140" t="s">
        <v>31</v>
      </c>
      <c r="D22" s="163">
        <f>SUM(D17:D21)</f>
        <v>563.60422904816005</v>
      </c>
      <c r="E22" s="122">
        <f>SUM(E17:E21)</f>
        <v>598.69363999999996</v>
      </c>
      <c r="F22" s="122">
        <f t="shared" ref="F22:O22" si="1">SUM(F17:F21)</f>
        <v>861.20684209083981</v>
      </c>
      <c r="G22" s="122">
        <f t="shared" si="1"/>
        <v>1031.6053708030399</v>
      </c>
      <c r="H22" s="122">
        <f t="shared" si="1"/>
        <v>1160.6230875821273</v>
      </c>
      <c r="I22" s="122"/>
      <c r="J22" s="122"/>
      <c r="K22" s="122"/>
      <c r="L22" s="122"/>
      <c r="M22" s="122"/>
      <c r="N22" s="122"/>
      <c r="O22" s="122"/>
      <c r="P22" s="164">
        <f>SUM(D22:O22)</f>
        <v>4215.7331695241674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15148.144570604845</v>
      </c>
      <c r="E24" s="120">
        <v>13113.874502714953</v>
      </c>
      <c r="F24" s="120">
        <v>10306.572634581624</v>
      </c>
      <c r="G24" s="120">
        <v>6884.0412169747078</v>
      </c>
      <c r="H24" s="120">
        <v>7933.3101389223002</v>
      </c>
      <c r="I24" s="120"/>
      <c r="J24" s="120"/>
      <c r="K24" s="120"/>
      <c r="L24" s="120"/>
      <c r="M24" s="120"/>
      <c r="N24" s="120"/>
      <c r="O24" s="120"/>
      <c r="P24" s="116">
        <f>SUM(D24:O24)</f>
        <v>53385.943063798426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5250.0838928539788</v>
      </c>
      <c r="E26" s="120">
        <v>6344.1891753405353</v>
      </c>
      <c r="F26" s="120">
        <v>8293.5112486218823</v>
      </c>
      <c r="G26" s="120">
        <v>8258.1212379237222</v>
      </c>
      <c r="H26" s="120">
        <v>8245.1100046693919</v>
      </c>
      <c r="I26" s="120"/>
      <c r="J26" s="120"/>
      <c r="K26" s="120"/>
      <c r="L26" s="120"/>
      <c r="M26" s="120"/>
      <c r="N26" s="120"/>
      <c r="O26" s="120"/>
      <c r="P26" s="116">
        <f>SUM(D26:O26)</f>
        <v>36391.015559409512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20398.228463458825</v>
      </c>
      <c r="E28" s="120">
        <f>SUM(E23:E27)</f>
        <v>19458.063678055489</v>
      </c>
      <c r="F28" s="120">
        <f t="shared" ref="F28:O28" si="2">SUM(F23:F27)</f>
        <v>18600.083883203508</v>
      </c>
      <c r="G28" s="120">
        <f t="shared" si="2"/>
        <v>15142.162454898429</v>
      </c>
      <c r="H28" s="120">
        <f t="shared" si="2"/>
        <v>16178.420143591691</v>
      </c>
      <c r="I28" s="120"/>
      <c r="J28" s="120"/>
      <c r="K28" s="120"/>
      <c r="L28" s="120"/>
      <c r="M28" s="120"/>
      <c r="N28" s="120"/>
      <c r="O28" s="120"/>
      <c r="P28" s="116">
        <f>SUM(D28:O28)</f>
        <v>89776.958623207945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380.214</v>
      </c>
      <c r="E30" s="120">
        <v>338.69049999999999</v>
      </c>
      <c r="F30" s="120">
        <v>366.90300000000002</v>
      </c>
      <c r="G30" s="120">
        <v>181.191</v>
      </c>
      <c r="H30" s="120">
        <v>349.404</v>
      </c>
      <c r="I30" s="120"/>
      <c r="J30" s="120"/>
      <c r="K30" s="120"/>
      <c r="L30" s="120"/>
      <c r="M30" s="120"/>
      <c r="N30" s="120"/>
      <c r="O30" s="120"/>
      <c r="P30" s="116">
        <f>SUM(D30:O30)</f>
        <v>1616.4024999999999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292.37090999999998</v>
      </c>
      <c r="E32" s="120">
        <v>360.35723000000002</v>
      </c>
      <c r="F32" s="120">
        <v>435.17995000000002</v>
      </c>
      <c r="G32" s="120">
        <v>437.39532000000003</v>
      </c>
      <c r="H32" s="120">
        <v>489.91060000000004</v>
      </c>
      <c r="I32" s="120"/>
      <c r="J32" s="120"/>
      <c r="K32" s="120"/>
      <c r="L32" s="120"/>
      <c r="M32" s="120"/>
      <c r="N32" s="120"/>
      <c r="O32" s="120"/>
      <c r="P32" s="116">
        <f>SUM(D32:O32)</f>
        <v>2015.2140100000001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672.58491000000004</v>
      </c>
      <c r="E34" s="120">
        <f>SUM(E29:E33)</f>
        <v>699.04773</v>
      </c>
      <c r="F34" s="120">
        <f t="shared" ref="F34:O34" si="3">SUM(F29:F33)</f>
        <v>802.08294999999998</v>
      </c>
      <c r="G34" s="120">
        <f t="shared" si="3"/>
        <v>618.58632</v>
      </c>
      <c r="H34" s="120">
        <f t="shared" si="3"/>
        <v>839.31460000000004</v>
      </c>
      <c r="I34" s="120"/>
      <c r="J34" s="120"/>
      <c r="K34" s="120"/>
      <c r="L34" s="120"/>
      <c r="M34" s="120"/>
      <c r="N34" s="120"/>
      <c r="O34" s="120"/>
      <c r="P34" s="116">
        <f>SUM(D34:O34)</f>
        <v>3631.6165099999998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17825.350705861845</v>
      </c>
      <c r="E36" s="120">
        <f t="shared" ref="E36:O36" si="4">E12+E18+E24+E30</f>
        <v>14129.602882714953</v>
      </c>
      <c r="F36" s="120">
        <f t="shared" si="4"/>
        <v>11158.470869676625</v>
      </c>
      <c r="G36" s="120">
        <f t="shared" si="4"/>
        <v>7313.5305531887079</v>
      </c>
      <c r="H36" s="120">
        <f t="shared" si="4"/>
        <v>8352.7940808969815</v>
      </c>
      <c r="I36" s="120"/>
      <c r="J36" s="120"/>
      <c r="K36" s="120"/>
      <c r="L36" s="120"/>
      <c r="M36" s="120"/>
      <c r="N36" s="120"/>
      <c r="O36" s="120"/>
      <c r="P36" s="116">
        <f>SUM(D36:O36)</f>
        <v>58779.749092339109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9308.6916366451387</v>
      </c>
      <c r="E38" s="120">
        <f t="shared" ref="E38:O38" si="5">E14+E20+E26+E32</f>
        <v>10812.314955340535</v>
      </c>
      <c r="F38" s="120">
        <f t="shared" si="5"/>
        <v>13530.998785617723</v>
      </c>
      <c r="G38" s="120">
        <f t="shared" si="5"/>
        <v>13000.964242512762</v>
      </c>
      <c r="H38" s="120">
        <f t="shared" si="5"/>
        <v>12542.528690276838</v>
      </c>
      <c r="I38" s="120"/>
      <c r="J38" s="120"/>
      <c r="K38" s="120"/>
      <c r="L38" s="120"/>
      <c r="M38" s="120"/>
      <c r="N38" s="120"/>
      <c r="O38" s="120"/>
      <c r="P38" s="116">
        <f>SUM(D38:O38)</f>
        <v>59195.498310392999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27134.042342506982</v>
      </c>
      <c r="E40" s="123">
        <f t="shared" ref="E40:O40" si="6">E36+E38</f>
        <v>24941.917838055488</v>
      </c>
      <c r="F40" s="123">
        <f t="shared" si="6"/>
        <v>24689.46965529435</v>
      </c>
      <c r="G40" s="123">
        <f t="shared" si="6"/>
        <v>20314.49479570147</v>
      </c>
      <c r="H40" s="123">
        <f t="shared" si="6"/>
        <v>20895.322771173822</v>
      </c>
      <c r="I40" s="123"/>
      <c r="J40" s="123"/>
      <c r="K40" s="123"/>
      <c r="L40" s="123"/>
      <c r="M40" s="123"/>
      <c r="N40" s="123"/>
      <c r="O40" s="123"/>
      <c r="P40" s="76">
        <f>SUM(D40:O40)</f>
        <v>117975.24740273212</v>
      </c>
      <c r="Q40" s="5" t="s">
        <v>0</v>
      </c>
    </row>
    <row r="42" spans="2:19" ht="15" x14ac:dyDescent="0.25">
      <c r="B42" s="151"/>
      <c r="D42" s="177" t="s">
        <v>96</v>
      </c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2019-2020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Ayşe ARSLAN</cp:lastModifiedBy>
  <cp:lastPrinted>2015-12-11T08:32:51Z</cp:lastPrinted>
  <dcterms:created xsi:type="dcterms:W3CDTF">2012-10-12T10:58:19Z</dcterms:created>
  <dcterms:modified xsi:type="dcterms:W3CDTF">2020-06-24T08:05:51Z</dcterms:modified>
</cp:coreProperties>
</file>